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752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<sst xmlns="http://schemas.openxmlformats.org/spreadsheetml/2006/main" count="180" uniqueCount="119">
  <si>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</si>
  <si>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</si>
  <si>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</si>
  <si>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</si>
  <si>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</si>
  <si>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</si>
  <si>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</si>
  <si>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</si>
  <si>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</si>
  <si>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</si>
  <si>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</si>
  <si>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</si>
  <si>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</si>
  <si>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</si>
  <si>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</si>
  <si>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</si>
  <si>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</si>
  <si>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</si>
  <si>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</si>
  <si>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</si>
  <si>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</si>
  <si>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</si>
  <si>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</si>
  <si>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</si>
  <si>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</si>
  <si>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ND Carson</t>
  </si>
  <si>
    <t>JH Walsh</t>
  </si>
  <si>
    <t>Also Batted</t>
  </si>
  <si>
    <t>CR Johnson</t>
  </si>
  <si>
    <t>SG Wells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</si>
  <si>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</si>
  <si>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</si>
  <si>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</si>
  <si>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</si>
  <si>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</si>
  <si>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</si>
  <si>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</si>
  <si>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</si>
  <si>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</si>
  <si>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</si>
  <si>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</si>
  <si>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</si>
  <si>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</si>
  <si>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</si>
  <si>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</si>
  <si>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</si>
  <si>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</si>
  <si>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</si>
  <si>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</si>
  <si>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</si>
  <si>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</si>
  <si>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</si>
  <si>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</si>
  <si>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</si>
  <si>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</si>
  <si>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</si>
  <si>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</si>
  <si>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</si>
  <si>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 xml:space="preserve">    -</t>
  </si>
  <si>
    <t>EO Moleon</t>
  </si>
  <si>
    <t>RRC Johnson</t>
  </si>
  <si>
    <t>W Dale</t>
  </si>
  <si>
    <t>R McCann</t>
  </si>
  <si>
    <t>J Shannon</t>
  </si>
  <si>
    <t xml:space="preserve">        5</t>
  </si>
  <si>
    <t>DJ Moffett</t>
  </si>
  <si>
    <t>PJ Dawson</t>
  </si>
  <si>
    <t>NC Hamilton</t>
  </si>
  <si>
    <t xml:space="preserve">      38no</t>
  </si>
  <si>
    <t xml:space="preserve">        0</t>
  </si>
  <si>
    <t xml:space="preserve">     1-15</t>
  </si>
  <si>
    <t>BATTING   AVERAGES  -  2006</t>
  </si>
  <si>
    <t xml:space="preserve">     112no</t>
  </si>
  <si>
    <t xml:space="preserve">      42</t>
  </si>
  <si>
    <t xml:space="preserve">      72</t>
  </si>
  <si>
    <t>R West</t>
  </si>
  <si>
    <t xml:space="preserve">     113no</t>
  </si>
  <si>
    <t xml:space="preserve">      10</t>
  </si>
  <si>
    <t xml:space="preserve">      45no</t>
  </si>
  <si>
    <t>P Clark</t>
  </si>
  <si>
    <t xml:space="preserve">      24</t>
  </si>
  <si>
    <t>SD Karayiannis</t>
  </si>
  <si>
    <t xml:space="preserve">      25</t>
  </si>
  <si>
    <t xml:space="preserve">      53no</t>
  </si>
  <si>
    <t>RW Kirk</t>
  </si>
  <si>
    <t xml:space="preserve">      25no</t>
  </si>
  <si>
    <t xml:space="preserve">      12no</t>
  </si>
  <si>
    <t xml:space="preserve">        3</t>
  </si>
  <si>
    <t>A Booley</t>
  </si>
  <si>
    <t xml:space="preserve">        1no</t>
  </si>
  <si>
    <t>R McCurry</t>
  </si>
  <si>
    <t xml:space="preserve">        4no</t>
  </si>
  <si>
    <t>AK Dhareula</t>
  </si>
  <si>
    <t xml:space="preserve">       9</t>
  </si>
  <si>
    <t>JS Bell</t>
  </si>
  <si>
    <t>R McCarthy</t>
  </si>
  <si>
    <t>S Price</t>
  </si>
  <si>
    <t>JR Gallagher</t>
  </si>
  <si>
    <t>J Campbell</t>
  </si>
  <si>
    <t xml:space="preserve">       9no</t>
  </si>
  <si>
    <t xml:space="preserve">       6no</t>
  </si>
  <si>
    <t xml:space="preserve">    113no</t>
  </si>
  <si>
    <t xml:space="preserve">       4no</t>
  </si>
  <si>
    <t xml:space="preserve">            BOWLING   AVERAGES  -  2006</t>
  </si>
  <si>
    <t xml:space="preserve">   3-9</t>
  </si>
  <si>
    <t xml:space="preserve">   5-23</t>
  </si>
  <si>
    <t xml:space="preserve">   5-27</t>
  </si>
  <si>
    <t>2-46</t>
  </si>
  <si>
    <t xml:space="preserve">   3-39</t>
  </si>
  <si>
    <t xml:space="preserve">   1-9</t>
  </si>
  <si>
    <t xml:space="preserve">    4-33</t>
  </si>
  <si>
    <t xml:space="preserve">     2-19</t>
  </si>
  <si>
    <t xml:space="preserve">     1-40</t>
  </si>
  <si>
    <t xml:space="preserve">     5-23</t>
  </si>
  <si>
    <t xml:space="preserve">    1-7</t>
  </si>
  <si>
    <t xml:space="preserve">    1-21</t>
  </si>
  <si>
    <t xml:space="preserve">    1-22</t>
  </si>
  <si>
    <t>CS Kirk</t>
  </si>
  <si>
    <t xml:space="preserve">      49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</si>
</sst>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8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2"/>
      <name val="CG Times (W1)"/>
      <family val="0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2" xfId="0" applyFont="1" applyBorder="1" applyAlignment="1" quotePrefix="1">
      <alignment horizontal="left"/>
    </xf>
    <xf numFmtId="1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75" zoomScaleNormal="75" workbookViewId="0" topLeftCell="A1">
      <selection activeCell="B40" sqref="B40"/>
    </sheetView>
  </sheetViews>
  <sheetFormatPr defaultColWidth="9.140625" defaultRowHeight="12.75"/>
  <cols>
    <col min="1" max="1" width="18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J2" t="s">
        <v>1</v>
      </c>
    </row>
    <row r="3" spans="2:13" ht="15.75">
      <c r="B3" s="3"/>
      <c r="C3" s="3"/>
      <c r="D3" s="4" t="s">
        <v>71</v>
      </c>
      <c r="E3" s="5"/>
      <c r="F3" s="5"/>
      <c r="G3" s="5"/>
      <c r="H3" s="5"/>
      <c r="I3" s="5"/>
      <c r="J3" s="3"/>
      <c r="K3" s="3"/>
      <c r="L3" s="3"/>
      <c r="M3" s="3"/>
    </row>
    <row r="4" ht="15" customHeight="1">
      <c r="G4" s="6"/>
    </row>
    <row r="5" spans="1:13" ht="12.75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12.75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5.75">
      <c r="A8" s="16" t="s">
        <v>62</v>
      </c>
      <c r="B8" s="16">
        <v>21</v>
      </c>
      <c r="C8" s="16"/>
      <c r="D8" s="16">
        <v>20</v>
      </c>
      <c r="E8" s="17">
        <v>3</v>
      </c>
      <c r="F8" s="16">
        <v>651</v>
      </c>
      <c r="G8" s="18">
        <f aca="true" t="shared" si="0" ref="G8:G26">F8/(D8-E8)</f>
        <v>38.294117647058826</v>
      </c>
      <c r="H8" s="19" t="s">
        <v>72</v>
      </c>
      <c r="I8" s="20">
        <v>3</v>
      </c>
      <c r="J8" s="20">
        <v>2</v>
      </c>
      <c r="K8" s="20">
        <v>2</v>
      </c>
      <c r="L8" s="17">
        <v>9</v>
      </c>
      <c r="M8" s="20">
        <v>5</v>
      </c>
    </row>
    <row r="9" spans="1:12" ht="15.75">
      <c r="A9" s="16" t="s">
        <v>75</v>
      </c>
      <c r="B9" s="16">
        <v>24</v>
      </c>
      <c r="C9" s="16"/>
      <c r="D9" s="16">
        <v>23</v>
      </c>
      <c r="E9" s="17">
        <v>2</v>
      </c>
      <c r="F9" s="16">
        <v>667</v>
      </c>
      <c r="G9" s="18">
        <f t="shared" si="0"/>
        <v>31.761904761904763</v>
      </c>
      <c r="H9" s="19" t="s">
        <v>76</v>
      </c>
      <c r="I9" s="20">
        <v>2</v>
      </c>
      <c r="J9" s="20">
        <v>2</v>
      </c>
      <c r="K9" s="20">
        <v>5</v>
      </c>
      <c r="L9" s="17">
        <v>10</v>
      </c>
    </row>
    <row r="10" spans="1:13" ht="15.75">
      <c r="A10" s="16" t="s">
        <v>59</v>
      </c>
      <c r="B10" s="16">
        <v>19</v>
      </c>
      <c r="C10" s="16"/>
      <c r="D10" s="16">
        <v>17</v>
      </c>
      <c r="E10" s="17">
        <v>2</v>
      </c>
      <c r="F10" s="16">
        <v>376</v>
      </c>
      <c r="G10" s="18">
        <f t="shared" si="0"/>
        <v>25.066666666666666</v>
      </c>
      <c r="H10" s="19" t="s">
        <v>74</v>
      </c>
      <c r="I10" s="20"/>
      <c r="J10" s="20">
        <v>1</v>
      </c>
      <c r="K10" s="20">
        <v>4</v>
      </c>
      <c r="L10" s="17">
        <v>9</v>
      </c>
      <c r="M10" s="20"/>
    </row>
    <row r="11" spans="1:13" ht="15.75">
      <c r="A11" s="16" t="s">
        <v>24</v>
      </c>
      <c r="B11" s="16">
        <v>21</v>
      </c>
      <c r="C11" s="16"/>
      <c r="D11" s="16">
        <v>19</v>
      </c>
      <c r="E11" s="17">
        <v>1</v>
      </c>
      <c r="F11" s="16">
        <v>384</v>
      </c>
      <c r="G11" s="18">
        <f t="shared" si="0"/>
        <v>21.333333333333332</v>
      </c>
      <c r="H11" s="25">
        <v>80</v>
      </c>
      <c r="I11" s="20"/>
      <c r="J11" s="20">
        <v>2</v>
      </c>
      <c r="K11" s="20">
        <v>2</v>
      </c>
      <c r="L11" s="17">
        <v>12</v>
      </c>
      <c r="M11" s="20"/>
    </row>
    <row r="12" spans="1:13" ht="15.75">
      <c r="A12" s="16" t="s">
        <v>63</v>
      </c>
      <c r="B12" s="16">
        <v>15</v>
      </c>
      <c r="C12" s="16"/>
      <c r="D12" s="16">
        <v>13</v>
      </c>
      <c r="E12" s="17">
        <v>2</v>
      </c>
      <c r="F12" s="16">
        <v>207</v>
      </c>
      <c r="G12" s="18">
        <f t="shared" si="0"/>
        <v>18.818181818181817</v>
      </c>
      <c r="H12" s="19" t="s">
        <v>83</v>
      </c>
      <c r="I12" s="16"/>
      <c r="J12" s="20">
        <v>1</v>
      </c>
      <c r="K12" s="20">
        <v>2</v>
      </c>
      <c r="L12" s="16">
        <v>2</v>
      </c>
      <c r="M12" s="16"/>
    </row>
    <row r="13" spans="1:13" ht="15.75">
      <c r="A13" s="16" t="s">
        <v>60</v>
      </c>
      <c r="B13" s="16">
        <v>19</v>
      </c>
      <c r="C13" s="16"/>
      <c r="D13" s="16">
        <v>15</v>
      </c>
      <c r="E13" s="17">
        <v>2</v>
      </c>
      <c r="F13" s="16">
        <v>205</v>
      </c>
      <c r="G13" s="18">
        <f t="shared" si="0"/>
        <v>15.76923076923077</v>
      </c>
      <c r="H13" s="19" t="s">
        <v>78</v>
      </c>
      <c r="I13" s="20"/>
      <c r="J13" s="20"/>
      <c r="K13" s="20">
        <v>2</v>
      </c>
      <c r="L13" s="17">
        <v>6</v>
      </c>
      <c r="M13" s="20"/>
    </row>
    <row r="14" spans="1:13" ht="15.75">
      <c r="A14" s="16" t="s">
        <v>84</v>
      </c>
      <c r="B14" s="16">
        <v>12</v>
      </c>
      <c r="C14" s="16"/>
      <c r="D14" s="16">
        <v>7</v>
      </c>
      <c r="E14" s="17">
        <v>2</v>
      </c>
      <c r="F14" s="16">
        <v>76</v>
      </c>
      <c r="G14" s="18">
        <f t="shared" si="0"/>
        <v>15.2</v>
      </c>
      <c r="H14" s="19" t="s">
        <v>85</v>
      </c>
      <c r="I14" s="16"/>
      <c r="J14" s="16"/>
      <c r="K14" s="20"/>
      <c r="L14" s="16">
        <v>5</v>
      </c>
      <c r="M14" s="20">
        <v>2</v>
      </c>
    </row>
    <row r="15" spans="1:13" ht="15.75">
      <c r="A15" s="16" t="s">
        <v>28</v>
      </c>
      <c r="B15" s="16">
        <v>4</v>
      </c>
      <c r="C15" s="16"/>
      <c r="D15" s="16">
        <v>4</v>
      </c>
      <c r="E15" s="17">
        <v>0</v>
      </c>
      <c r="F15" s="16">
        <v>59</v>
      </c>
      <c r="G15" s="18">
        <f t="shared" si="0"/>
        <v>14.75</v>
      </c>
      <c r="H15" s="19" t="s">
        <v>82</v>
      </c>
      <c r="I15" s="16"/>
      <c r="J15" s="20"/>
      <c r="K15" s="20"/>
      <c r="L15" s="16">
        <v>0</v>
      </c>
      <c r="M15" s="20"/>
    </row>
    <row r="16" spans="1:13" ht="15.75">
      <c r="A16" s="16" t="s">
        <v>29</v>
      </c>
      <c r="B16" s="16">
        <v>22</v>
      </c>
      <c r="C16" s="16"/>
      <c r="D16" s="17">
        <v>21</v>
      </c>
      <c r="E16" s="17">
        <v>1</v>
      </c>
      <c r="F16" s="17">
        <v>282</v>
      </c>
      <c r="G16" s="18">
        <f t="shared" si="0"/>
        <v>14.1</v>
      </c>
      <c r="H16" s="19" t="s">
        <v>118</v>
      </c>
      <c r="I16" s="16"/>
      <c r="J16" s="20"/>
      <c r="K16" s="20">
        <v>3</v>
      </c>
      <c r="L16" s="16">
        <v>10</v>
      </c>
      <c r="M16" s="20"/>
    </row>
    <row r="17" spans="1:13" ht="15.75">
      <c r="A17" s="16" t="s">
        <v>92</v>
      </c>
      <c r="B17" s="16">
        <v>5</v>
      </c>
      <c r="C17" s="16"/>
      <c r="D17" s="16">
        <v>4</v>
      </c>
      <c r="E17" s="17">
        <v>2</v>
      </c>
      <c r="F17" s="16">
        <v>23</v>
      </c>
      <c r="G17" s="18">
        <f t="shared" si="0"/>
        <v>11.5</v>
      </c>
      <c r="H17" s="19" t="s">
        <v>93</v>
      </c>
      <c r="I17" s="20"/>
      <c r="J17" s="20"/>
      <c r="K17" s="20"/>
      <c r="L17" s="17">
        <v>1</v>
      </c>
      <c r="M17" s="20"/>
    </row>
    <row r="18" spans="1:13" ht="15.75">
      <c r="A18" s="16" t="s">
        <v>26</v>
      </c>
      <c r="B18" s="16">
        <v>20</v>
      </c>
      <c r="C18" s="16"/>
      <c r="D18" s="16">
        <v>18</v>
      </c>
      <c r="E18" s="17">
        <v>0</v>
      </c>
      <c r="F18" s="16">
        <v>171</v>
      </c>
      <c r="G18" s="18">
        <f t="shared" si="0"/>
        <v>9.5</v>
      </c>
      <c r="H18" s="19" t="s">
        <v>73</v>
      </c>
      <c r="I18" s="20"/>
      <c r="J18" s="20"/>
      <c r="K18" s="20">
        <v>1</v>
      </c>
      <c r="L18" s="17">
        <v>4</v>
      </c>
      <c r="M18" s="20"/>
    </row>
    <row r="19" spans="1:13" ht="15.75">
      <c r="A19" s="16" t="s">
        <v>61</v>
      </c>
      <c r="B19" s="16">
        <v>14</v>
      </c>
      <c r="C19" s="16"/>
      <c r="D19" s="16">
        <v>9</v>
      </c>
      <c r="E19" s="17">
        <v>3</v>
      </c>
      <c r="F19" s="16">
        <v>55</v>
      </c>
      <c r="G19" s="18">
        <f t="shared" si="0"/>
        <v>9.166666666666666</v>
      </c>
      <c r="H19" s="19" t="s">
        <v>80</v>
      </c>
      <c r="I19" s="20"/>
      <c r="J19" s="20"/>
      <c r="K19" s="20"/>
      <c r="L19" s="17">
        <v>2</v>
      </c>
      <c r="M19" s="16"/>
    </row>
    <row r="20" spans="1:13" ht="15.75">
      <c r="A20" s="16" t="s">
        <v>65</v>
      </c>
      <c r="B20" s="16">
        <v>7</v>
      </c>
      <c r="C20" s="16"/>
      <c r="D20" s="16">
        <v>3</v>
      </c>
      <c r="E20" s="17">
        <v>1</v>
      </c>
      <c r="F20" s="17">
        <v>15</v>
      </c>
      <c r="G20" s="18">
        <f t="shared" si="0"/>
        <v>7.5</v>
      </c>
      <c r="H20" s="19" t="s">
        <v>86</v>
      </c>
      <c r="I20" s="20"/>
      <c r="J20" s="20"/>
      <c r="K20" s="20"/>
      <c r="L20" s="17">
        <v>4</v>
      </c>
      <c r="M20" s="20"/>
    </row>
    <row r="21" spans="1:13" ht="15.75">
      <c r="A21" s="16" t="s">
        <v>81</v>
      </c>
      <c r="B21" s="16">
        <v>13</v>
      </c>
      <c r="C21" s="16"/>
      <c r="D21" s="16">
        <v>11</v>
      </c>
      <c r="E21" s="17">
        <v>1</v>
      </c>
      <c r="F21" s="16">
        <v>74</v>
      </c>
      <c r="G21" s="18">
        <f t="shared" si="0"/>
        <v>7.4</v>
      </c>
      <c r="H21" s="19" t="s">
        <v>82</v>
      </c>
      <c r="I21" s="20"/>
      <c r="J21" s="20"/>
      <c r="K21" s="20"/>
      <c r="L21" s="17">
        <v>4</v>
      </c>
      <c r="M21" s="20"/>
    </row>
    <row r="22" spans="1:13" ht="15.75">
      <c r="A22" s="16" t="s">
        <v>117</v>
      </c>
      <c r="B22" s="16">
        <v>4</v>
      </c>
      <c r="C22" s="16"/>
      <c r="D22" s="16">
        <v>4</v>
      </c>
      <c r="E22" s="17">
        <v>1</v>
      </c>
      <c r="F22" s="16">
        <v>21</v>
      </c>
      <c r="G22" s="18">
        <f t="shared" si="0"/>
        <v>7</v>
      </c>
      <c r="H22" s="19" t="s">
        <v>77</v>
      </c>
      <c r="I22" s="20"/>
      <c r="J22" s="20"/>
      <c r="K22" s="20"/>
      <c r="L22" s="17">
        <v>1</v>
      </c>
      <c r="M22" s="16"/>
    </row>
    <row r="23" spans="1:13" ht="15.75">
      <c r="A23" s="16" t="s">
        <v>79</v>
      </c>
      <c r="B23" s="16">
        <v>17</v>
      </c>
      <c r="C23" s="16"/>
      <c r="D23" s="16">
        <v>10</v>
      </c>
      <c r="E23" s="17">
        <v>4</v>
      </c>
      <c r="F23" s="16">
        <v>30</v>
      </c>
      <c r="G23" s="18">
        <f t="shared" si="0"/>
        <v>5</v>
      </c>
      <c r="H23" s="19" t="s">
        <v>77</v>
      </c>
      <c r="I23" s="20"/>
      <c r="J23" s="20"/>
      <c r="K23" s="20"/>
      <c r="L23" s="17">
        <v>2</v>
      </c>
      <c r="M23" s="20"/>
    </row>
    <row r="24" spans="1:13" ht="15.75">
      <c r="A24" s="16" t="s">
        <v>90</v>
      </c>
      <c r="B24" s="16">
        <v>7</v>
      </c>
      <c r="C24" s="16"/>
      <c r="D24" s="17">
        <v>3</v>
      </c>
      <c r="E24" s="17">
        <v>2</v>
      </c>
      <c r="F24" s="17">
        <v>4</v>
      </c>
      <c r="G24" s="18">
        <f t="shared" si="0"/>
        <v>4</v>
      </c>
      <c r="H24" s="19" t="s">
        <v>91</v>
      </c>
      <c r="I24" s="20"/>
      <c r="J24" s="20"/>
      <c r="K24" s="20"/>
      <c r="L24" s="17">
        <v>1</v>
      </c>
      <c r="M24" s="20"/>
    </row>
    <row r="25" spans="1:13" ht="15.75">
      <c r="A25" s="16" t="s">
        <v>88</v>
      </c>
      <c r="B25" s="16">
        <v>5</v>
      </c>
      <c r="C25" s="16"/>
      <c r="D25" s="17">
        <v>2</v>
      </c>
      <c r="E25" s="17">
        <v>1</v>
      </c>
      <c r="F25" s="17">
        <v>2</v>
      </c>
      <c r="G25" s="18">
        <f t="shared" si="0"/>
        <v>2</v>
      </c>
      <c r="H25" s="19" t="s">
        <v>89</v>
      </c>
      <c r="I25" s="20"/>
      <c r="J25" s="20"/>
      <c r="K25" s="20"/>
      <c r="L25" s="17">
        <v>0</v>
      </c>
      <c r="M25" s="20"/>
    </row>
    <row r="26" spans="1:13" ht="15.75">
      <c r="A26" s="16" t="s">
        <v>95</v>
      </c>
      <c r="B26" s="16">
        <v>6</v>
      </c>
      <c r="C26" s="16"/>
      <c r="D26" s="17">
        <v>4</v>
      </c>
      <c r="E26" s="17">
        <v>0</v>
      </c>
      <c r="F26" s="17">
        <v>7</v>
      </c>
      <c r="G26" s="18">
        <f t="shared" si="0"/>
        <v>1.75</v>
      </c>
      <c r="H26" s="19" t="s">
        <v>64</v>
      </c>
      <c r="I26" s="20"/>
      <c r="J26" s="20"/>
      <c r="K26" s="20"/>
      <c r="L26" s="17">
        <v>0</v>
      </c>
      <c r="M26" s="20"/>
    </row>
    <row r="27" ht="15.75">
      <c r="M27" s="16"/>
    </row>
    <row r="28" spans="1:13" ht="12.75" customHeight="1">
      <c r="A28" s="21" t="s">
        <v>27</v>
      </c>
      <c r="B28" s="16"/>
      <c r="C28" s="16"/>
      <c r="D28" s="16"/>
      <c r="E28" s="17"/>
      <c r="F28" s="16"/>
      <c r="G28" s="16"/>
      <c r="H28" s="16"/>
      <c r="I28" s="16"/>
      <c r="J28" s="16"/>
      <c r="K28" s="16"/>
      <c r="L28" s="16"/>
      <c r="M28" s="16"/>
    </row>
    <row r="29" spans="1:13" ht="15.75">
      <c r="A29" s="16" t="s">
        <v>25</v>
      </c>
      <c r="B29" s="16">
        <v>2</v>
      </c>
      <c r="C29" s="16"/>
      <c r="D29" s="16">
        <v>2</v>
      </c>
      <c r="E29" s="17">
        <v>1</v>
      </c>
      <c r="F29" s="17">
        <v>50</v>
      </c>
      <c r="G29" s="18">
        <f>F29/(D29-E29)</f>
        <v>50</v>
      </c>
      <c r="H29" s="19" t="s">
        <v>73</v>
      </c>
      <c r="I29" s="20"/>
      <c r="J29" s="20"/>
      <c r="K29" s="20">
        <v>1</v>
      </c>
      <c r="L29" s="17">
        <v>1</v>
      </c>
      <c r="M29" s="20"/>
    </row>
    <row r="30" spans="1:13" ht="15.75">
      <c r="A30" s="16" t="s">
        <v>96</v>
      </c>
      <c r="B30" s="16">
        <v>1</v>
      </c>
      <c r="C30" s="16"/>
      <c r="D30" s="17">
        <v>1</v>
      </c>
      <c r="E30" s="17">
        <v>1</v>
      </c>
      <c r="F30" s="17">
        <v>38</v>
      </c>
      <c r="G30" s="18"/>
      <c r="H30" s="19" t="s">
        <v>68</v>
      </c>
      <c r="I30" s="20"/>
      <c r="J30" s="20"/>
      <c r="K30" s="20">
        <v>1</v>
      </c>
      <c r="L30" s="17">
        <v>0</v>
      </c>
      <c r="M30" s="20"/>
    </row>
    <row r="31" spans="1:13" ht="15.75">
      <c r="A31" s="16" t="s">
        <v>97</v>
      </c>
      <c r="B31" s="16">
        <v>1</v>
      </c>
      <c r="C31" s="16"/>
      <c r="D31" s="17">
        <v>1</v>
      </c>
      <c r="E31" s="17">
        <v>1</v>
      </c>
      <c r="F31" s="17">
        <v>9</v>
      </c>
      <c r="G31" s="18"/>
      <c r="H31" s="19" t="s">
        <v>99</v>
      </c>
      <c r="I31" s="20"/>
      <c r="J31" s="20"/>
      <c r="K31" s="20"/>
      <c r="L31" s="17">
        <v>0</v>
      </c>
      <c r="M31" s="20"/>
    </row>
    <row r="32" spans="1:13" ht="15.75">
      <c r="A32" s="16" t="s">
        <v>98</v>
      </c>
      <c r="B32" s="16">
        <v>1</v>
      </c>
      <c r="C32" s="16"/>
      <c r="D32" s="17">
        <v>1</v>
      </c>
      <c r="E32" s="17">
        <v>1</v>
      </c>
      <c r="F32" s="17">
        <v>6</v>
      </c>
      <c r="G32" s="18"/>
      <c r="H32" s="19" t="s">
        <v>100</v>
      </c>
      <c r="I32" s="20"/>
      <c r="J32" s="20"/>
      <c r="K32" s="20"/>
      <c r="L32" s="17">
        <v>0</v>
      </c>
      <c r="M32" s="20"/>
    </row>
    <row r="33" spans="1:13" ht="15.75">
      <c r="A33" s="16" t="s">
        <v>94</v>
      </c>
      <c r="B33" s="16">
        <v>1</v>
      </c>
      <c r="C33" s="16"/>
      <c r="D33" s="17">
        <v>1</v>
      </c>
      <c r="E33" s="17">
        <v>1</v>
      </c>
      <c r="F33" s="17">
        <v>4</v>
      </c>
      <c r="G33" s="18"/>
      <c r="H33" s="19" t="s">
        <v>102</v>
      </c>
      <c r="I33" s="20"/>
      <c r="J33" s="20"/>
      <c r="K33" s="20"/>
      <c r="L33" s="17">
        <v>0</v>
      </c>
      <c r="M33" s="20"/>
    </row>
    <row r="34" spans="1:13" ht="15.75">
      <c r="A34" s="16" t="s">
        <v>67</v>
      </c>
      <c r="B34" s="16">
        <v>2</v>
      </c>
      <c r="C34" s="16"/>
      <c r="D34" s="17">
        <v>2</v>
      </c>
      <c r="E34" s="17">
        <v>0</v>
      </c>
      <c r="F34" s="17">
        <v>3</v>
      </c>
      <c r="G34" s="18">
        <f>F34/(D34-E34)</f>
        <v>1.5</v>
      </c>
      <c r="H34" s="19" t="s">
        <v>87</v>
      </c>
      <c r="I34" s="20"/>
      <c r="J34" s="20"/>
      <c r="K34" s="20"/>
      <c r="L34" s="17">
        <v>0</v>
      </c>
      <c r="M34" s="20"/>
    </row>
    <row r="35" spans="1:13" ht="15.75">
      <c r="A35" s="16" t="s">
        <v>66</v>
      </c>
      <c r="B35" s="16">
        <v>1</v>
      </c>
      <c r="C35" s="16"/>
      <c r="D35" s="17">
        <v>1</v>
      </c>
      <c r="E35" s="17">
        <v>0</v>
      </c>
      <c r="F35" s="17">
        <v>0</v>
      </c>
      <c r="G35" s="18">
        <f>F35/(D35-E35)</f>
        <v>0</v>
      </c>
      <c r="H35" s="19" t="s">
        <v>69</v>
      </c>
      <c r="I35" s="20"/>
      <c r="J35" s="20"/>
      <c r="K35" s="20"/>
      <c r="L35" s="17">
        <v>0</v>
      </c>
      <c r="M35" s="20"/>
    </row>
    <row r="36" spans="1:13" ht="15.75">
      <c r="A36" s="16" t="s">
        <v>30</v>
      </c>
      <c r="B36" s="17" t="s">
        <v>31</v>
      </c>
      <c r="C36" s="17"/>
      <c r="D36" s="17" t="s">
        <v>31</v>
      </c>
      <c r="E36" s="17" t="s">
        <v>31</v>
      </c>
      <c r="F36" s="17" t="s">
        <v>31</v>
      </c>
      <c r="G36" s="22" t="s">
        <v>32</v>
      </c>
      <c r="H36" s="22" t="s">
        <v>32</v>
      </c>
      <c r="L36" s="16">
        <v>0</v>
      </c>
      <c r="M36" s="20"/>
    </row>
    <row r="37" spans="1:13" ht="11.25" customHeight="1">
      <c r="A37" s="16"/>
      <c r="B37" s="17"/>
      <c r="C37" s="17"/>
      <c r="D37" s="17"/>
      <c r="E37" s="17"/>
      <c r="F37" s="17"/>
      <c r="G37" s="22"/>
      <c r="H37" s="22"/>
      <c r="L37" s="16"/>
      <c r="M37" s="20"/>
    </row>
    <row r="38" spans="1:13" ht="15.75">
      <c r="A38" t="s">
        <v>33</v>
      </c>
      <c r="B38" s="16"/>
      <c r="C38" s="16"/>
      <c r="D38" s="16"/>
      <c r="E38" s="17"/>
      <c r="F38" s="16">
        <v>427</v>
      </c>
      <c r="G38" s="18"/>
      <c r="H38" s="20"/>
      <c r="I38" s="20"/>
      <c r="J38" s="20"/>
      <c r="K38" s="20"/>
      <c r="L38" s="20"/>
      <c r="M38" s="16"/>
    </row>
    <row r="39" spans="1:13" ht="9" customHeight="1">
      <c r="A39" s="13" t="s">
        <v>16</v>
      </c>
      <c r="B39" s="23" t="s">
        <v>34</v>
      </c>
      <c r="C39" s="23"/>
      <c r="D39" s="23" t="s">
        <v>35</v>
      </c>
      <c r="E39" s="24" t="s">
        <v>35</v>
      </c>
      <c r="F39" s="23" t="s">
        <v>36</v>
      </c>
      <c r="G39" s="23" t="s">
        <v>37</v>
      </c>
      <c r="H39" s="25" t="s">
        <v>18</v>
      </c>
      <c r="I39" s="25" t="s">
        <v>22</v>
      </c>
      <c r="J39" s="25" t="s">
        <v>22</v>
      </c>
      <c r="K39" s="25" t="s">
        <v>22</v>
      </c>
      <c r="L39" s="25" t="s">
        <v>22</v>
      </c>
      <c r="M39" s="25" t="s">
        <v>23</v>
      </c>
    </row>
    <row r="40" spans="1:13" ht="19.5" customHeight="1" thickBot="1">
      <c r="A40" s="26" t="s">
        <v>38</v>
      </c>
      <c r="B40" s="53">
        <f>SUM(B8:B36)/11</f>
        <v>24</v>
      </c>
      <c r="C40" s="28"/>
      <c r="D40" s="28">
        <f>SUM(D8:D36)</f>
        <v>216</v>
      </c>
      <c r="E40" s="28">
        <f>SUM(E8:E36)</f>
        <v>35</v>
      </c>
      <c r="F40" s="28">
        <f>SUM(F8:F38)</f>
        <v>3846</v>
      </c>
      <c r="G40" s="29">
        <f>F40/(D40-E40)</f>
        <v>21.248618784530386</v>
      </c>
      <c r="H40" s="52" t="s">
        <v>101</v>
      </c>
      <c r="I40" s="30">
        <f>SUM(I8:I36)</f>
        <v>5</v>
      </c>
      <c r="J40" s="30">
        <f>SUM(J8:J36)</f>
        <v>8</v>
      </c>
      <c r="K40" s="30">
        <f>SUM(K8:K36)</f>
        <v>23</v>
      </c>
      <c r="L40" s="27">
        <f>SUM(L8:L36)</f>
        <v>83</v>
      </c>
      <c r="M40" s="27">
        <f>SUM(M8:M36)</f>
        <v>7</v>
      </c>
    </row>
    <row r="41" spans="1:13" ht="16.5" thickTop="1">
      <c r="A41" s="31"/>
      <c r="B41" s="32"/>
      <c r="C41" s="33"/>
      <c r="D41" s="33"/>
      <c r="E41" s="33"/>
      <c r="F41" s="33"/>
      <c r="G41" s="34"/>
      <c r="H41" s="35"/>
      <c r="I41" s="35"/>
      <c r="J41" s="35"/>
      <c r="K41" s="35"/>
      <c r="L41" s="32"/>
      <c r="M41" s="35"/>
    </row>
    <row r="42" spans="1:13" ht="15.75">
      <c r="A42" s="31"/>
      <c r="B42" s="33"/>
      <c r="C42" s="36"/>
      <c r="D42" s="36"/>
      <c r="E42" s="36"/>
      <c r="F42" s="36"/>
      <c r="G42" s="37"/>
      <c r="H42" s="38"/>
      <c r="I42" s="39"/>
      <c r="J42" s="39"/>
      <c r="K42" s="39"/>
      <c r="L42" s="36"/>
      <c r="M42" s="40"/>
    </row>
    <row r="43" spans="1:13" ht="15.75">
      <c r="A43" s="41" t="s">
        <v>103</v>
      </c>
      <c r="B43" s="42"/>
      <c r="C43" s="42"/>
      <c r="D43" s="5"/>
      <c r="E43" s="5"/>
      <c r="F43" s="5"/>
      <c r="G43" s="43"/>
      <c r="H43" s="5"/>
      <c r="I43" s="5"/>
      <c r="J43" s="42"/>
      <c r="K43" s="42"/>
      <c r="L43" s="42"/>
      <c r="M43" s="40"/>
    </row>
    <row r="44" spans="1:13" ht="12.75">
      <c r="A44" s="7"/>
      <c r="B44" s="7"/>
      <c r="C44" s="7"/>
      <c r="D44" s="7"/>
      <c r="E44" s="7"/>
      <c r="F44" s="7"/>
      <c r="G44" s="44"/>
      <c r="H44" s="9"/>
      <c r="I44" s="9"/>
      <c r="J44" s="9" t="s">
        <v>8</v>
      </c>
      <c r="K44" s="9"/>
      <c r="L44" s="40"/>
      <c r="M44" s="40"/>
    </row>
    <row r="45" spans="1:13" ht="12.75">
      <c r="A45" s="7"/>
      <c r="B45" s="7"/>
      <c r="C45" s="7"/>
      <c r="D45" s="7"/>
      <c r="E45" s="7"/>
      <c r="F45" s="7"/>
      <c r="G45" s="44"/>
      <c r="H45" s="9"/>
      <c r="I45" s="9" t="s">
        <v>39</v>
      </c>
      <c r="J45" s="9" t="s">
        <v>40</v>
      </c>
      <c r="K45" s="9"/>
      <c r="L45" s="40"/>
      <c r="M45" s="40"/>
    </row>
    <row r="46" spans="1:13" ht="12.75">
      <c r="A46" s="10" t="s">
        <v>41</v>
      </c>
      <c r="C46" s="11" t="s">
        <v>42</v>
      </c>
      <c r="D46" s="11" t="s">
        <v>43</v>
      </c>
      <c r="E46" s="11" t="s">
        <v>8</v>
      </c>
      <c r="F46" s="11" t="s">
        <v>44</v>
      </c>
      <c r="G46" s="45" t="s">
        <v>9</v>
      </c>
      <c r="H46" s="11" t="s">
        <v>3</v>
      </c>
      <c r="I46" s="12" t="s">
        <v>45</v>
      </c>
      <c r="J46" s="12" t="s">
        <v>46</v>
      </c>
      <c r="K46" s="12" t="s">
        <v>47</v>
      </c>
      <c r="L46" s="12" t="s">
        <v>48</v>
      </c>
      <c r="M46" s="40"/>
    </row>
    <row r="47" spans="1:13" ht="12.75">
      <c r="A47" s="13" t="s">
        <v>49</v>
      </c>
      <c r="B47" s="13"/>
      <c r="C47" s="14" t="s">
        <v>50</v>
      </c>
      <c r="D47" s="13" t="s">
        <v>35</v>
      </c>
      <c r="E47" s="13" t="s">
        <v>51</v>
      </c>
      <c r="F47" s="13" t="s">
        <v>36</v>
      </c>
      <c r="G47" s="13" t="s">
        <v>37</v>
      </c>
      <c r="H47" s="14" t="s">
        <v>52</v>
      </c>
      <c r="I47" s="15" t="s">
        <v>53</v>
      </c>
      <c r="J47" s="15" t="s">
        <v>23</v>
      </c>
      <c r="K47" s="15" t="s">
        <v>22</v>
      </c>
      <c r="L47" s="15" t="s">
        <v>22</v>
      </c>
      <c r="M47" s="40"/>
    </row>
    <row r="48" spans="1:13" ht="15.75">
      <c r="A48" s="16" t="s">
        <v>59</v>
      </c>
      <c r="B48" s="16">
        <v>148</v>
      </c>
      <c r="C48" s="16">
        <v>1</v>
      </c>
      <c r="D48" s="16">
        <v>24</v>
      </c>
      <c r="E48" s="16">
        <v>499</v>
      </c>
      <c r="F48" s="16">
        <v>36</v>
      </c>
      <c r="G48" s="18">
        <f aca="true" t="shared" si="1" ref="G48:G57">E48/F48</f>
        <v>13.86111111111111</v>
      </c>
      <c r="H48" s="46" t="s">
        <v>105</v>
      </c>
      <c r="I48" s="47">
        <f aca="true" t="shared" si="2" ref="I48:I57">SUM((B48*6),C48)/F48</f>
        <v>24.694444444444443</v>
      </c>
      <c r="J48" s="18">
        <f aca="true" t="shared" si="3" ref="J48:J57">E48/(SUM(B48*6,C48)/6)</f>
        <v>3.3678290213723288</v>
      </c>
      <c r="K48" s="20">
        <v>1</v>
      </c>
      <c r="L48" s="20">
        <v>6</v>
      </c>
      <c r="M48" s="40"/>
    </row>
    <row r="49" spans="1:13" ht="15.75">
      <c r="A49" s="16" t="s">
        <v>79</v>
      </c>
      <c r="B49" s="16">
        <v>132</v>
      </c>
      <c r="C49" s="16">
        <v>2</v>
      </c>
      <c r="D49" s="16">
        <v>14</v>
      </c>
      <c r="E49" s="16">
        <v>470</v>
      </c>
      <c r="F49" s="16">
        <v>23</v>
      </c>
      <c r="G49" s="18">
        <f>E49/F49</f>
        <v>20.434782608695652</v>
      </c>
      <c r="H49" s="46" t="s">
        <v>110</v>
      </c>
      <c r="I49" s="47">
        <f>SUM((B49*6),C49)/F49</f>
        <v>34.52173913043478</v>
      </c>
      <c r="J49" s="18">
        <f>E49/(SUM(B49*6,C49)/6)</f>
        <v>3.551637279596977</v>
      </c>
      <c r="K49" s="20"/>
      <c r="L49" s="20">
        <v>3</v>
      </c>
      <c r="M49" s="40"/>
    </row>
    <row r="50" spans="1:13" ht="15.75">
      <c r="A50" s="16" t="s">
        <v>75</v>
      </c>
      <c r="B50" s="16">
        <v>166</v>
      </c>
      <c r="C50" s="16">
        <v>3</v>
      </c>
      <c r="D50" s="16">
        <v>18</v>
      </c>
      <c r="E50" s="16">
        <v>667</v>
      </c>
      <c r="F50" s="16">
        <v>30</v>
      </c>
      <c r="G50" s="18">
        <f t="shared" si="1"/>
        <v>22.233333333333334</v>
      </c>
      <c r="H50" s="46" t="s">
        <v>106</v>
      </c>
      <c r="I50" s="47">
        <f t="shared" si="2"/>
        <v>33.3</v>
      </c>
      <c r="J50" s="18">
        <f t="shared" si="3"/>
        <v>4.006006006006006</v>
      </c>
      <c r="K50" s="20">
        <v>1</v>
      </c>
      <c r="L50" s="20">
        <v>1</v>
      </c>
      <c r="M50" s="40"/>
    </row>
    <row r="51" spans="1:13" ht="15.75">
      <c r="A51" s="16" t="s">
        <v>29</v>
      </c>
      <c r="B51" s="16">
        <v>118</v>
      </c>
      <c r="C51" s="16">
        <v>1</v>
      </c>
      <c r="D51" s="16">
        <v>6</v>
      </c>
      <c r="E51" s="16">
        <v>565</v>
      </c>
      <c r="F51" s="16">
        <v>25</v>
      </c>
      <c r="G51" s="18">
        <f>E51/F51</f>
        <v>22.6</v>
      </c>
      <c r="H51" s="46" t="s">
        <v>108</v>
      </c>
      <c r="I51" s="47">
        <f>SUM((B51*6),C51)/F51</f>
        <v>28.36</v>
      </c>
      <c r="J51" s="18">
        <f>E51/(SUM(B51*6,C51)/6)</f>
        <v>4.781382228490832</v>
      </c>
      <c r="K51" s="20"/>
      <c r="L51" s="20">
        <v>4</v>
      </c>
      <c r="M51" s="40"/>
    </row>
    <row r="52" spans="1:13" ht="15.75">
      <c r="A52" s="16" t="s">
        <v>88</v>
      </c>
      <c r="B52" s="16">
        <v>17</v>
      </c>
      <c r="C52" s="16">
        <v>0</v>
      </c>
      <c r="D52" s="16">
        <v>2</v>
      </c>
      <c r="E52" s="16">
        <v>88</v>
      </c>
      <c r="F52" s="16">
        <v>3</v>
      </c>
      <c r="G52" s="18">
        <f>E52/F52</f>
        <v>29.333333333333332</v>
      </c>
      <c r="H52" s="48" t="s">
        <v>111</v>
      </c>
      <c r="I52" s="47">
        <f>SUM((B52*6),C52)/F52</f>
        <v>34</v>
      </c>
      <c r="J52" s="18">
        <f>E52/(SUM(B52*6,C52)/6)</f>
        <v>5.176470588235294</v>
      </c>
      <c r="K52" s="20"/>
      <c r="L52" s="20"/>
      <c r="M52" s="40"/>
    </row>
    <row r="53" spans="1:13" ht="15.75">
      <c r="A53" s="16" t="s">
        <v>61</v>
      </c>
      <c r="B53" s="16">
        <v>47</v>
      </c>
      <c r="C53" s="16">
        <v>3</v>
      </c>
      <c r="D53" s="16">
        <v>5</v>
      </c>
      <c r="E53" s="16">
        <v>166</v>
      </c>
      <c r="F53" s="16">
        <v>5</v>
      </c>
      <c r="G53" s="18">
        <f>E53/F53</f>
        <v>33.2</v>
      </c>
      <c r="H53" s="46" t="s">
        <v>109</v>
      </c>
      <c r="I53" s="47">
        <f>SUM((B53*6),C53)/F53</f>
        <v>57</v>
      </c>
      <c r="J53" s="18">
        <f>E53/(SUM(B53*6,C53)/6)</f>
        <v>3.4947368421052634</v>
      </c>
      <c r="K53" s="20"/>
      <c r="L53" s="20"/>
      <c r="M53" s="40"/>
    </row>
    <row r="54" spans="1:13" ht="15.75">
      <c r="A54" s="16" t="s">
        <v>65</v>
      </c>
      <c r="B54" s="16">
        <v>29</v>
      </c>
      <c r="C54" s="16">
        <v>2</v>
      </c>
      <c r="D54" s="16">
        <v>2</v>
      </c>
      <c r="E54" s="16">
        <v>150</v>
      </c>
      <c r="F54" s="16">
        <v>4</v>
      </c>
      <c r="G54" s="18">
        <f t="shared" si="1"/>
        <v>37.5</v>
      </c>
      <c r="H54" s="48" t="s">
        <v>107</v>
      </c>
      <c r="I54" s="47">
        <f t="shared" si="2"/>
        <v>44</v>
      </c>
      <c r="J54" s="18">
        <f t="shared" si="3"/>
        <v>5.113636363636364</v>
      </c>
      <c r="K54" s="20"/>
      <c r="L54" s="20"/>
      <c r="M54" s="40"/>
    </row>
    <row r="55" spans="1:13" ht="15.75">
      <c r="A55" s="16" t="s">
        <v>63</v>
      </c>
      <c r="B55" s="16">
        <v>51</v>
      </c>
      <c r="C55" s="16">
        <v>0</v>
      </c>
      <c r="D55" s="16">
        <v>2</v>
      </c>
      <c r="E55" s="16">
        <v>228</v>
      </c>
      <c r="F55" s="16">
        <v>5</v>
      </c>
      <c r="G55" s="18">
        <f>E55/F55</f>
        <v>45.6</v>
      </c>
      <c r="H55" s="46" t="s">
        <v>104</v>
      </c>
      <c r="I55" s="47">
        <f>SUM((B55*6),C55)/F55</f>
        <v>61.2</v>
      </c>
      <c r="J55" s="18">
        <f>E55/(SUM(B55*6,C55)/6)</f>
        <v>4.470588235294118</v>
      </c>
      <c r="K55" s="20"/>
      <c r="L55" s="20">
        <v>1</v>
      </c>
      <c r="M55" s="40"/>
    </row>
    <row r="56" spans="1:13" ht="15.75">
      <c r="A56" s="16" t="s">
        <v>60</v>
      </c>
      <c r="B56" s="16">
        <v>95</v>
      </c>
      <c r="C56" s="16">
        <v>0</v>
      </c>
      <c r="D56" s="16">
        <v>8</v>
      </c>
      <c r="E56" s="16">
        <v>434</v>
      </c>
      <c r="F56" s="16">
        <v>5</v>
      </c>
      <c r="G56" s="18">
        <f t="shared" si="1"/>
        <v>86.8</v>
      </c>
      <c r="H56" s="48" t="s">
        <v>70</v>
      </c>
      <c r="I56" s="47">
        <f t="shared" si="2"/>
        <v>114</v>
      </c>
      <c r="J56" s="18">
        <f t="shared" si="3"/>
        <v>4.568421052631579</v>
      </c>
      <c r="K56" s="20"/>
      <c r="L56" s="20"/>
      <c r="M56" s="40"/>
    </row>
    <row r="57" spans="1:13" ht="15.75">
      <c r="A57" s="16" t="s">
        <v>90</v>
      </c>
      <c r="B57" s="16">
        <v>32</v>
      </c>
      <c r="C57" s="16">
        <v>0</v>
      </c>
      <c r="D57" s="16">
        <v>1</v>
      </c>
      <c r="E57" s="16">
        <v>165</v>
      </c>
      <c r="F57" s="16">
        <v>1</v>
      </c>
      <c r="G57" s="18">
        <f t="shared" si="1"/>
        <v>165</v>
      </c>
      <c r="H57" s="48" t="s">
        <v>112</v>
      </c>
      <c r="I57" s="47">
        <f t="shared" si="2"/>
        <v>192</v>
      </c>
      <c r="J57" s="18">
        <f t="shared" si="3"/>
        <v>5.15625</v>
      </c>
      <c r="K57" s="20"/>
      <c r="L57" s="20"/>
      <c r="M57" s="40"/>
    </row>
    <row r="58" spans="1:13" ht="12" customHeight="1">
      <c r="A58" s="16"/>
      <c r="B58" s="16"/>
      <c r="C58" s="16"/>
      <c r="D58" s="16"/>
      <c r="E58" s="16"/>
      <c r="F58" s="16"/>
      <c r="G58" s="18"/>
      <c r="H58" s="48"/>
      <c r="I58" s="47"/>
      <c r="J58" s="18"/>
      <c r="K58" s="20"/>
      <c r="L58" s="20"/>
      <c r="M58" s="40"/>
    </row>
    <row r="59" spans="1:13" ht="15.75">
      <c r="A59" s="21" t="s">
        <v>54</v>
      </c>
      <c r="B59" s="16"/>
      <c r="C59" s="16"/>
      <c r="D59" s="16"/>
      <c r="E59" s="16"/>
      <c r="F59" s="16"/>
      <c r="G59" s="18"/>
      <c r="H59" s="49"/>
      <c r="I59" s="47"/>
      <c r="J59" s="18"/>
      <c r="K59" s="20"/>
      <c r="L59" s="20"/>
      <c r="M59" s="40"/>
    </row>
    <row r="60" spans="1:13" ht="15.75">
      <c r="A60" s="16" t="s">
        <v>26</v>
      </c>
      <c r="B60" s="16">
        <v>0</v>
      </c>
      <c r="C60" s="16">
        <v>5</v>
      </c>
      <c r="D60" s="16">
        <v>0</v>
      </c>
      <c r="E60" s="16">
        <v>7</v>
      </c>
      <c r="F60" s="16">
        <v>1</v>
      </c>
      <c r="G60" s="18">
        <f>E60/F60</f>
        <v>7</v>
      </c>
      <c r="H60" s="46" t="s">
        <v>114</v>
      </c>
      <c r="I60" s="47">
        <f>SUM((B60*6),C60)/F60</f>
        <v>5</v>
      </c>
      <c r="J60" s="18">
        <f>E60/(SUM(B60*6,C60)/6)</f>
        <v>8.4</v>
      </c>
      <c r="K60" s="20"/>
      <c r="L60" s="20"/>
      <c r="M60" s="16"/>
    </row>
    <row r="61" spans="1:13" ht="15.75">
      <c r="A61" s="16" t="s">
        <v>98</v>
      </c>
      <c r="B61" s="16">
        <v>3</v>
      </c>
      <c r="C61" s="16">
        <v>0</v>
      </c>
      <c r="D61" s="16">
        <v>0</v>
      </c>
      <c r="E61" s="16">
        <v>21</v>
      </c>
      <c r="F61" s="16">
        <v>1</v>
      </c>
      <c r="G61" s="18">
        <f>E61/F61</f>
        <v>21</v>
      </c>
      <c r="H61" s="46" t="s">
        <v>115</v>
      </c>
      <c r="I61" s="47">
        <f>SUM((B61*6),C61)/F61</f>
        <v>18</v>
      </c>
      <c r="J61" s="18">
        <f>E61/(SUM(B61*6,C61)/6)</f>
        <v>7</v>
      </c>
      <c r="K61" s="20"/>
      <c r="L61" s="20"/>
      <c r="M61" s="40"/>
    </row>
    <row r="62" spans="1:13" ht="15.75">
      <c r="A62" s="16" t="s">
        <v>92</v>
      </c>
      <c r="B62" s="16">
        <v>3</v>
      </c>
      <c r="C62" s="16">
        <v>0</v>
      </c>
      <c r="D62" s="16">
        <v>1</v>
      </c>
      <c r="E62" s="16">
        <v>22</v>
      </c>
      <c r="F62" s="16">
        <v>1</v>
      </c>
      <c r="G62" s="18">
        <f>E62/F62</f>
        <v>22</v>
      </c>
      <c r="H62" s="46" t="s">
        <v>116</v>
      </c>
      <c r="I62" s="47">
        <f>SUM((B62*6),C62)/F62</f>
        <v>18</v>
      </c>
      <c r="J62" s="18">
        <f>E62/(SUM(B62*6,C62)/6)</f>
        <v>7.333333333333333</v>
      </c>
      <c r="K62" s="20"/>
      <c r="L62" s="20"/>
      <c r="M62" s="40"/>
    </row>
    <row r="63" spans="1:13" ht="15.75">
      <c r="A63" s="16" t="s">
        <v>28</v>
      </c>
      <c r="B63" s="16">
        <v>0</v>
      </c>
      <c r="C63" s="16">
        <v>1</v>
      </c>
      <c r="D63" s="16">
        <v>0</v>
      </c>
      <c r="E63" s="16">
        <v>5</v>
      </c>
      <c r="F63" s="16">
        <v>0</v>
      </c>
      <c r="G63" s="51" t="s">
        <v>58</v>
      </c>
      <c r="H63" s="51" t="s">
        <v>58</v>
      </c>
      <c r="I63" s="51"/>
      <c r="J63" s="51"/>
      <c r="K63" s="20"/>
      <c r="L63" s="20"/>
      <c r="M63" s="40"/>
    </row>
    <row r="64" spans="1:13" ht="15.75">
      <c r="A64" s="16" t="s">
        <v>67</v>
      </c>
      <c r="B64" s="16">
        <v>6</v>
      </c>
      <c r="C64" s="16">
        <v>0</v>
      </c>
      <c r="D64" s="16">
        <v>0</v>
      </c>
      <c r="E64" s="16">
        <v>21</v>
      </c>
      <c r="F64" s="16">
        <v>0</v>
      </c>
      <c r="G64" s="51" t="s">
        <v>58</v>
      </c>
      <c r="H64" s="51" t="s">
        <v>58</v>
      </c>
      <c r="I64" s="51"/>
      <c r="J64" s="51"/>
      <c r="K64" s="20"/>
      <c r="L64" s="20"/>
      <c r="M64" s="40"/>
    </row>
    <row r="65" spans="1:13" ht="15.75">
      <c r="A65" s="16" t="s">
        <v>96</v>
      </c>
      <c r="B65" s="16">
        <v>2</v>
      </c>
      <c r="C65" s="16">
        <v>0</v>
      </c>
      <c r="D65" s="16">
        <v>0</v>
      </c>
      <c r="E65" s="16">
        <v>26</v>
      </c>
      <c r="F65" s="16">
        <v>0</v>
      </c>
      <c r="G65" s="51" t="s">
        <v>58</v>
      </c>
      <c r="H65" s="51" t="s">
        <v>58</v>
      </c>
      <c r="I65" s="51"/>
      <c r="J65" s="18"/>
      <c r="K65" s="20"/>
      <c r="L65" s="20"/>
      <c r="M65" s="40"/>
    </row>
    <row r="66" spans="1:13" ht="9.75" customHeight="1">
      <c r="A66" s="16"/>
      <c r="B66" s="16"/>
      <c r="C66" s="16"/>
      <c r="D66" s="16"/>
      <c r="E66" s="16"/>
      <c r="F66" s="16"/>
      <c r="G66" s="18"/>
      <c r="H66" s="48"/>
      <c r="I66" s="47"/>
      <c r="J66" s="47"/>
      <c r="K66" s="20"/>
      <c r="L66" s="20"/>
      <c r="M66" s="40"/>
    </row>
    <row r="67" spans="1:13" ht="15.75">
      <c r="A67" t="s">
        <v>55</v>
      </c>
      <c r="B67" s="16"/>
      <c r="C67" s="16"/>
      <c r="D67" s="16"/>
      <c r="E67" s="16"/>
      <c r="F67" s="16">
        <v>8</v>
      </c>
      <c r="G67" s="18"/>
      <c r="H67" s="17"/>
      <c r="I67" s="20"/>
      <c r="J67" s="20"/>
      <c r="K67" s="20"/>
      <c r="L67" s="20"/>
      <c r="M67" s="40"/>
    </row>
    <row r="68" spans="1:13" ht="15.75">
      <c r="A68" t="s">
        <v>33</v>
      </c>
      <c r="B68" s="16"/>
      <c r="C68" s="16"/>
      <c r="D68" s="16"/>
      <c r="E68" s="16">
        <v>147</v>
      </c>
      <c r="F68" s="16"/>
      <c r="G68" s="16"/>
      <c r="H68" s="17"/>
      <c r="I68" s="16"/>
      <c r="J68" s="16"/>
      <c r="K68" s="20"/>
      <c r="L68" s="20"/>
      <c r="M68" s="40"/>
    </row>
    <row r="69" spans="1:13" ht="9" customHeight="1">
      <c r="A69" s="13" t="s">
        <v>16</v>
      </c>
      <c r="B69" s="23" t="s">
        <v>56</v>
      </c>
      <c r="C69" s="23"/>
      <c r="D69" s="23" t="s">
        <v>35</v>
      </c>
      <c r="E69" s="23" t="s">
        <v>57</v>
      </c>
      <c r="F69" s="23" t="s">
        <v>36</v>
      </c>
      <c r="G69" s="23" t="s">
        <v>37</v>
      </c>
      <c r="H69" s="24" t="s">
        <v>18</v>
      </c>
      <c r="I69" s="25" t="s">
        <v>23</v>
      </c>
      <c r="J69" s="25" t="s">
        <v>22</v>
      </c>
      <c r="K69" s="25" t="s">
        <v>22</v>
      </c>
      <c r="L69" s="25" t="s">
        <v>22</v>
      </c>
      <c r="M69" s="40"/>
    </row>
    <row r="70" spans="1:12" ht="19.5" customHeight="1" thickBot="1">
      <c r="A70" s="26" t="s">
        <v>38</v>
      </c>
      <c r="B70" s="28">
        <f>SUM(B48:B65)+INT(SUM(C48:C65)/6)</f>
        <v>852</v>
      </c>
      <c r="C70" s="28">
        <f>MOD((SUM(C48:C65)),6)</f>
        <v>0</v>
      </c>
      <c r="D70" s="28">
        <f>SUM(D48:D65)</f>
        <v>83</v>
      </c>
      <c r="E70" s="28">
        <f>SUM(E48:E65,E68)</f>
        <v>3681</v>
      </c>
      <c r="F70" s="28">
        <f>SUM(F48:F65,F67)</f>
        <v>148</v>
      </c>
      <c r="G70" s="29">
        <f>E70/F70</f>
        <v>24.87162162162162</v>
      </c>
      <c r="H70" s="29" t="s">
        <v>113</v>
      </c>
      <c r="I70" s="50">
        <f>SUM((B70*6),C70)/F70</f>
        <v>34.54054054054054</v>
      </c>
      <c r="J70" s="50">
        <f>E70/(SUM(B70*6,C70)/6)</f>
        <v>4.320422535211268</v>
      </c>
      <c r="K70" s="30">
        <f>SUM(K48:K65)</f>
        <v>2</v>
      </c>
      <c r="L70" s="30">
        <f>SUM(L48:L65)</f>
        <v>15</v>
      </c>
    </row>
    <row r="71" ht="13.5" thickTop="1"/>
  </sheetData>
  <printOptions/>
  <pageMargins left="0.78" right="0.43" top="0.4" bottom="0.28" header="0.36" footer="0.31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Eric Allen</cp:lastModifiedBy>
  <cp:lastPrinted>2006-09-27T19:21:29Z</cp:lastPrinted>
  <dcterms:created xsi:type="dcterms:W3CDTF">2000-10-01T21:25:57Z</dcterms:created>
  <dcterms:modified xsi:type="dcterms:W3CDTF">2009-11-30T14:47:23Z</dcterms:modified>
  <cp:category/>
  <cp:version/>
  <cp:contentType/>
  <cp:contentStatus/>
</cp:coreProperties>
</file>